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40275208" localSheetId="0">'0503723'!$B$280:$L$280</definedName>
    <definedName name="TR_30200300711_2340275209" localSheetId="0">'0503723'!$B$281:$L$281</definedName>
    <definedName name="TR_30200300711_2340275210" localSheetId="0">'0503723'!$B$282:$L$282</definedName>
    <definedName name="TR_30200300711_2340275212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J91" s="1"/>
  <c r="I95"/>
  <c r="I91" s="1"/>
  <c r="J81"/>
  <c r="J76" s="1"/>
  <c r="J74" s="1"/>
  <c r="I81"/>
  <c r="I76" s="1"/>
  <c r="J66"/>
  <c r="I66"/>
  <c r="J59"/>
  <c r="I59"/>
  <c r="J51"/>
  <c r="I51"/>
  <c r="J44"/>
  <c r="I44"/>
  <c r="J32"/>
  <c r="I32"/>
  <c r="J19"/>
  <c r="I19"/>
  <c r="J17"/>
  <c r="I17"/>
  <c r="J113" l="1"/>
  <c r="J16"/>
  <c r="I74"/>
  <c r="I16" s="1"/>
</calcChain>
</file>

<file path=xl/sharedStrings.xml><?xml version="1.0" encoding="utf-8"?>
<sst xmlns="http://schemas.openxmlformats.org/spreadsheetml/2006/main" count="765" uniqueCount="630">
  <si>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</si>
  <si>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</si>
  <si>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</si>
  <si>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</si>
  <si>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</si>
  <si>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</si>
  <si>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</si>
  <si>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</si>
  <si>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</si>
  <si>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</si>
  <si>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</si>
  <si>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</si>
  <si>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</si>
  <si>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</si>
  <si>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</si>
  <si>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</si>
  <si>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</si>
  <si>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</si>
  <si>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</si>
  <si>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</si>
  <si>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</si>
  <si>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</si>
  <si>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 xml:space="preserve">по ОКПО </t>
  </si>
  <si>
    <t>22246291</t>
  </si>
  <si>
    <t>VRO</t>
  </si>
  <si>
    <t>ExecutorPhone</t>
  </si>
  <si>
    <t>Обособленное подразделение</t>
  </si>
  <si>
    <t>3128030660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</si>
  <si>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</si>
  <si>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</si>
  <si>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</si>
  <si>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</si>
  <si>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</si>
  <si>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</si>
  <si>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</si>
  <si>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</si>
  <si>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</si>
  <si>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</si>
  <si>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</si>
  <si>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</si>
  <si>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</si>
  <si>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14740000221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</si>
  <si>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</si>
  <si>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</si>
  <si>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</si>
  <si>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</si>
  <si>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</si>
  <si>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</si>
  <si>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</si>
  <si>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</si>
  <si>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</si>
  <si>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</si>
  <si>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</si>
  <si>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</si>
  <si>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</si>
  <si>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</si>
  <si>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</si>
  <si>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</si>
  <si>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</si>
  <si>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</si>
  <si>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</si>
  <si>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</si>
  <si>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</si>
  <si>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</si>
  <si>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</si>
  <si>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</si>
  <si>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</si>
  <si>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</si>
  <si>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</si>
  <si>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</si>
  <si>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</si>
  <si>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</si>
  <si>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</si>
  <si>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</si>
  <si>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</si>
  <si>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</si>
  <si>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</si>
  <si>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</si>
  <si>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</si>
  <si>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</si>
  <si>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</si>
  <si>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</si>
  <si>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</si>
  <si>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</si>
  <si>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</si>
  <si>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</si>
  <si>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</si>
  <si>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</si>
  <si>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</si>
  <si>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</si>
  <si>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</si>
  <si>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</si>
  <si>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</si>
  <si>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</si>
  <si>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</si>
  <si>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</si>
  <si>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</si>
  <si>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</si>
  <si>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</si>
  <si>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</si>
  <si>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</si>
  <si>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</si>
  <si>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</si>
  <si>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</si>
  <si>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</si>
  <si>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</si>
  <si>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</si>
  <si>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</si>
  <si>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</si>
  <si>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</si>
  <si>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</si>
  <si>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</si>
  <si>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</si>
  <si>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</si>
  <si>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</si>
  <si>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</si>
  <si>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</si>
  <si>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</si>
  <si>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</si>
  <si>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</si>
  <si>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</si>
  <si>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</si>
  <si>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</si>
  <si>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</si>
  <si>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</si>
  <si>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</si>
  <si>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</si>
  <si>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</si>
  <si>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</si>
  <si>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</si>
  <si>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</si>
  <si>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</si>
  <si>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</si>
  <si>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</si>
  <si>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</si>
  <si>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</si>
  <si>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</si>
  <si>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</si>
  <si>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</si>
  <si>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</si>
  <si>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</si>
  <si>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</si>
  <si>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</si>
  <si>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</si>
  <si>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</si>
  <si>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</si>
  <si>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</si>
  <si>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</si>
  <si>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</si>
  <si>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</si>
  <si>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</si>
  <si>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</si>
  <si>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</si>
  <si>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</si>
  <si>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</si>
  <si>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</si>
  <si>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</si>
  <si>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</si>
  <si>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</si>
  <si>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</si>
  <si>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</si>
  <si>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</si>
  <si>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</si>
  <si>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</si>
  <si>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</si>
  <si>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</si>
  <si>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</si>
  <si>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</si>
  <si>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</si>
  <si>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</si>
  <si>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</si>
  <si>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</si>
  <si>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</si>
  <si>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</si>
  <si>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</si>
  <si>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</si>
  <si>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</si>
  <si>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</si>
  <si>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</si>
  <si>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</si>
  <si>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</si>
  <si>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</si>
  <si>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</si>
  <si>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</si>
  <si>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</si>
  <si>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</si>
  <si>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</si>
  <si>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</si>
  <si>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</si>
  <si>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</si>
  <si>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</si>
  <si>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</si>
  <si>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</si>
  <si>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</si>
  <si>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</si>
  <si>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</si>
  <si>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</si>
  <si>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</si>
  <si>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</si>
  <si>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</si>
  <si>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</si>
  <si>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</si>
  <si>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</si>
  <si>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</si>
  <si>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</si>
  <si>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</si>
  <si>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</si>
  <si>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</si>
  <si>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</si>
  <si>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</si>
  <si>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</si>
  <si>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</si>
  <si>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</si>
  <si>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</si>
  <si>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</si>
  <si>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</si>
  <si>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</si>
  <si>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</si>
  <si>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</si>
  <si>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</si>
  <si>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</si>
  <si>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</si>
  <si>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</si>
  <si>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</si>
  <si>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</si>
  <si>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</si>
  <si>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</si>
  <si>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</si>
  <si>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</si>
  <si>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</si>
  <si>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</si>
  <si>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</si>
  <si>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</si>
  <si>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</si>
  <si>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</si>
  <si>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</si>
  <si>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</si>
  <si>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</si>
  <si>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</si>
  <si>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</si>
  <si>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</si>
  <si>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</si>
  <si>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</si>
  <si>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</si>
  <si>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</si>
  <si>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</si>
  <si>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</si>
  <si>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</si>
  <si>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</si>
  <si>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</si>
  <si>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</si>
  <si>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</si>
  <si>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</si>
  <si>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</si>
  <si>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</si>
  <si>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</si>
  <si>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</si>
  <si>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</si>
  <si>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</si>
  <si>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</si>
  <si>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</si>
  <si>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</si>
  <si>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</si>
  <si>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</si>
  <si>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</si>
  <si>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</si>
  <si>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</si>
  <si>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</si>
  <si>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</si>
  <si>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</si>
  <si>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</si>
  <si>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</si>
  <si>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</si>
  <si>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</si>
  <si>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</si>
  <si>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</si>
  <si>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</si>
  <si>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</si>
  <si>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</si>
  <si>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</si>
  <si>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</si>
  <si>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</si>
  <si>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</si>
  <si>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</si>
  <si>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</si>
  <si>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</si>
  <si>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</si>
  <si>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</si>
  <si>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</si>
  <si>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</si>
  <si>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</si>
  <si>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</si>
  <si>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</si>
  <si>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</si>
  <si>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</si>
  <si>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</si>
  <si>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</si>
  <si>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</si>
  <si>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</si>
  <si>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</si>
  <si>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</si>
  <si>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</si>
  <si>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</si>
  <si>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</si>
  <si>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</si>
  <si>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</si>
  <si>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</si>
  <si>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</si>
  <si>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</si>
  <si>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</si>
  <si>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</si>
  <si>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</si>
  <si>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</si>
  <si>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</si>
  <si>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</si>
  <si>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</si>
  <si>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</si>
  <si>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</si>
  <si>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</si>
  <si>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</si>
  <si>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</si>
  <si>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</si>
  <si>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</si>
  <si>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</si>
  <si>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</si>
  <si>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</si>
  <si>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</si>
  <si>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</si>
  <si>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</si>
  <si>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</si>
  <si>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</si>
  <si>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</si>
  <si>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</si>
  <si>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</si>
  <si>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</si>
  <si>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</si>
  <si>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</si>
  <si>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</si>
  <si>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</si>
  <si>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</si>
  <si>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</si>
  <si>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</si>
  <si>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</si>
  <si>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</si>
  <si>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</si>
  <si>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</si>
  <si>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</si>
  <si>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</si>
  <si>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</si>
  <si>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</si>
  <si>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</si>
  <si>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</si>
  <si>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</si>
  <si>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</si>
  <si>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</si>
  <si>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</si>
  <si>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</si>
  <si>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</si>
  <si>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</si>
  <si>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</si>
  <si>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</si>
  <si>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</si>
  <si>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</si>
  <si>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</si>
  <si>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</si>
  <si>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</si>
  <si>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</si>
  <si>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</si>
  <si>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</si>
  <si>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</si>
  <si>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</si>
  <si>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</si>
  <si>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</si>
  <si>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</si>
  <si>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</si>
  <si>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</si>
  <si>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</si>
  <si>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</si>
  <si>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</si>
  <si>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</si>
  <si>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</si>
  <si>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</si>
  <si>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</si>
  <si>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</si>
  <si>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</si>
  <si>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</si>
  <si>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</si>
  <si>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</si>
  <si>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</si>
  <si>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</si>
  <si>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</si>
  <si>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</si>
  <si>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</si>
  <si>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</si>
  <si>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</si>
  <si>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</si>
  <si>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</si>
  <si>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</si>
  <si>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</si>
  <si>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</si>
  <si>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</si>
  <si>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</si>
  <si>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</si>
  <si>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</si>
  <si>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</si>
  <si>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</si>
  <si>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</si>
  <si>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</si>
  <si>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</si>
  <si>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</si>
  <si>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</si>
  <si>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</si>
  <si>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</si>
  <si>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</si>
  <si>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</si>
  <si>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</si>
  <si>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</si>
  <si>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</si>
  <si>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</si>
  <si>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</si>
  <si>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</si>
  <si>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</si>
  <si>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</si>
  <si>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</si>
  <si>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</si>
  <si>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</si>
  <si>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</si>
  <si>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</si>
  <si>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</si>
  <si>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</si>
  <si>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</si>
  <si>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</si>
  <si>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</si>
  <si>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</si>
  <si>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</si>
  <si>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</si>
  <si>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</si>
  <si>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</si>
  <si>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</si>
  <si>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</si>
  <si>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</si>
  <si>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</si>
  <si>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</si>
  <si>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</si>
  <si>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</si>
  <si>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</si>
  <si>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</si>
  <si>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</si>
  <si>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</si>
  <si>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</si>
  <si>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</si>
  <si>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</si>
  <si>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</si>
  <si>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</si>
  <si>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</si>
  <si>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</si>
  <si>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</si>
  <si>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</si>
  <si>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</si>
  <si>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</si>
  <si>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</si>
  <si>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</si>
  <si>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</si>
  <si>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</si>
  <si>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</si>
  <si>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</si>
  <si>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</si>
  <si>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</si>
  <si>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</si>
  <si>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</si>
  <si>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</si>
  <si>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</si>
  <si>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</si>
  <si>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</si>
  <si>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</si>
  <si>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</si>
  <si>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</si>
  <si>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</si>
  <si>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</si>
  <si>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</si>
  <si>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</si>
  <si>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</si>
  <si>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</si>
  <si>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</si>
  <si>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</si>
  <si>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</si>
  <si>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</si>
  <si>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</si>
  <si>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</si>
  <si>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</si>
  <si>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</si>
  <si>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</si>
  <si>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</si>
  <si>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</si>
  <si>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</si>
  <si>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</si>
  <si>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</si>
  <si>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</si>
  <si>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</si>
  <si>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</si>
  <si>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</si>
  <si>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</si>
  <si>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</si>
  <si>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</si>
  <si>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</si>
  <si>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</si>
  <si>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</si>
  <si>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</si>
  <si>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</si>
  <si>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</si>
  <si>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</si>
  <si>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</si>
  <si>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</si>
  <si>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</si>
  <si>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</si>
  <si>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</si>
  <si>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</si>
  <si>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</si>
  <si>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</si>
  <si>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</si>
  <si>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</si>
  <si>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</si>
  <si>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</si>
  <si>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</si>
  <si>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</si>
  <si>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</si>
  <si>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</si>
  <si>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</si>
  <si>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</si>
  <si>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</si>
  <si>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</si>
  <si>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</si>
  <si>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</si>
  <si>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</si>
  <si>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</si>
  <si>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</si>
  <si>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</si>
  <si>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</si>
  <si>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</si>
  <si>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</si>
  <si>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</si>
  <si>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</si>
  <si>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</si>
  <si>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</si>
  <si>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</si>
  <si>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</si>
  <si>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</si>
  <si>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</si>
  <si>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</si>
  <si>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</si>
  <si>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</si>
  <si>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</si>
  <si>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</si>
  <si>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</si>
  <si>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</si>
  <si>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</si>
  <si>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</si>
  <si>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</si>
  <si>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</si>
  <si>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</si>
  <si>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</si>
  <si>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</si>
  <si>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</si>
  <si>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</si>
  <si>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</si>
  <si>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</si>
  <si>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</si>
  <si>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</si>
  <si>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</si>
  <si>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</si>
  <si>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</si>
  <si>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</si>
  <si>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</si>
  <si>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</si>
  <si>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</si>
  <si>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</si>
  <si>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</si>
  <si>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</si>
  <si>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</si>
  <si>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</si>
  <si>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</si>
  <si>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</si>
  <si>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</si>
  <si>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</si>
  <si>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</si>
  <si>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</si>
  <si>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</si>
  <si>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</si>
  <si>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</si>
  <si>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</si>
  <si>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</si>
  <si>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</si>
  <si>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</si>
  <si>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</si>
  <si>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</si>
  <si>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</si>
  <si>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</si>
  <si>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</si>
  <si>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</si>
  <si>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</si>
  <si>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</si>
  <si>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</si>
  <si>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</si>
  <si>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</si>
  <si>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</si>
  <si>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</si>
  <si>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</si>
  <si>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</si>
  <si>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работы, услуги</t>
  </si>
  <si>
    <t>112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</si>
  <si>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</si>
  <si>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</si>
  <si>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</si>
  <si>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Руководитель</t>
  </si>
  <si>
    <t>Васютин Д.Ю.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</si>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</sst>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712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80" zoomScaleNormal="100" workbookViewId="0">
      <selection activeCell="E290" sqref="E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62118.3</v>
      </c>
      <c r="J16" s="28">
        <f>J17+J74+J104</f>
        <v>119964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36458.800000000003</v>
      </c>
      <c r="J17" s="32">
        <f>J19+J32+J44+J51+J59+J66</f>
        <v>13702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24338.799999999999</v>
      </c>
      <c r="J32" s="55">
        <f>J34+J35+J39+J40+J41+J42+J43</f>
        <v>11702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24338.799999999999</v>
      </c>
      <c r="J35" s="60">
        <v>11702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23200</v>
      </c>
      <c r="J51" s="40">
        <f>J53+J54+J55+J56+J57+J58</f>
        <v>2000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23200</v>
      </c>
      <c r="J55" s="46">
        <v>2000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-11080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-11080</v>
      </c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25659.5</v>
      </c>
      <c r="J74" s="32">
        <f>J76+J91</f>
        <v>106262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25659.5</v>
      </c>
      <c r="J76" s="80">
        <f>J78+J79+J80+J81+J90</f>
        <v>106262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25659.5</v>
      </c>
      <c r="J81" s="80">
        <f>J83+J84+J85+J86+J87+J88+J89</f>
        <v>106262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25659.5</v>
      </c>
      <c r="J88" s="82">
        <v>106262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78128.94</v>
      </c>
      <c r="J113" s="28">
        <f>J114+J197+J226</f>
        <v>95395.760000000009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78128.94</v>
      </c>
      <c r="J114" s="32">
        <f>J116+J122+J132+J133+J149+J155+J163+J166+J174+J188</f>
        <v>47445.760000000002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78128.2</v>
      </c>
      <c r="J122" s="40">
        <f>SUM(J124:J131)</f>
        <v>43790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14860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78128.2</v>
      </c>
      <c r="J129" s="81">
        <v>28930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0.74</v>
      </c>
      <c r="J174" s="40">
        <f>J179+J180+J181+J182+J183+J184+J185+J186+J187</f>
        <v>82.76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0.74</v>
      </c>
      <c r="J180" s="82">
        <v>82.76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3573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0</v>
      </c>
      <c r="J193" s="82">
        <v>1768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0</v>
      </c>
      <c r="J196" s="82">
        <v>1805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47950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47950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47950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16010.64</v>
      </c>
      <c r="J237" s="114">
        <f>J269-J238-J260</f>
        <v>-24568.240000000005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16010.64</v>
      </c>
      <c r="J269" s="117">
        <f>J271+J272+J273</f>
        <v>-24568.240000000005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-74098.3</v>
      </c>
      <c r="J271" s="75">
        <v>-129724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90108.94</v>
      </c>
      <c r="J272" s="81">
        <v>105155.76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78128.940000000017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323</v>
      </c>
      <c r="F280" s="141" t="s">
        <v>609</v>
      </c>
      <c r="G280" s="184" t="s">
        <v>152</v>
      </c>
      <c r="H280" s="184"/>
      <c r="I280" s="142"/>
      <c r="J280" s="143">
        <v>9774.4</v>
      </c>
      <c r="K280" s="137"/>
      <c r="L280" s="137"/>
    </row>
    <row r="281" spans="2:12" ht="15" customHeight="1">
      <c r="B281" s="182" t="s">
        <v>608</v>
      </c>
      <c r="C281" s="183"/>
      <c r="D281" s="140" t="s">
        <v>606</v>
      </c>
      <c r="E281" s="141" t="s">
        <v>323</v>
      </c>
      <c r="F281" s="141" t="s">
        <v>348</v>
      </c>
      <c r="G281" s="184" t="s">
        <v>152</v>
      </c>
      <c r="H281" s="184"/>
      <c r="I281" s="142"/>
      <c r="J281" s="143">
        <v>46115.4</v>
      </c>
      <c r="K281" s="137"/>
      <c r="L281" s="137"/>
    </row>
    <row r="282" spans="2:12" ht="15" customHeight="1">
      <c r="B282" s="182" t="s">
        <v>608</v>
      </c>
      <c r="C282" s="183"/>
      <c r="D282" s="140" t="s">
        <v>606</v>
      </c>
      <c r="E282" s="141" t="s">
        <v>323</v>
      </c>
      <c r="F282" s="141" t="s">
        <v>348</v>
      </c>
      <c r="G282" s="184" t="s">
        <v>610</v>
      </c>
      <c r="H282" s="184"/>
      <c r="I282" s="142"/>
      <c r="J282" s="143">
        <v>22238.400000000001</v>
      </c>
      <c r="K282" s="137"/>
      <c r="L282" s="137"/>
    </row>
    <row r="283" spans="2:12" ht="45.75" customHeight="1">
      <c r="B283" s="182" t="s">
        <v>611</v>
      </c>
      <c r="C283" s="183"/>
      <c r="D283" s="140" t="s">
        <v>606</v>
      </c>
      <c r="E283" s="141" t="s">
        <v>443</v>
      </c>
      <c r="F283" s="141" t="s">
        <v>612</v>
      </c>
      <c r="G283" s="184" t="s">
        <v>152</v>
      </c>
      <c r="H283" s="184"/>
      <c r="I283" s="142"/>
      <c r="J283" s="143">
        <v>0.74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613</v>
      </c>
      <c r="C286" s="174"/>
      <c r="D286" s="150"/>
      <c r="G286" s="175"/>
      <c r="H286" s="175"/>
      <c r="I286" s="176" t="s">
        <v>614</v>
      </c>
      <c r="J286" s="176"/>
      <c r="K286" s="149"/>
      <c r="L286" s="19"/>
    </row>
    <row r="287" spans="2:12">
      <c r="B287" s="150"/>
      <c r="C287" s="150"/>
      <c r="D287" s="150"/>
      <c r="E287" s="177" t="s">
        <v>615</v>
      </c>
      <c r="F287" s="177"/>
      <c r="G287" s="10"/>
      <c r="H287" s="10"/>
      <c r="I287" s="178" t="s">
        <v>616</v>
      </c>
      <c r="J287" s="178"/>
      <c r="K287" s="149"/>
      <c r="L287" s="19"/>
    </row>
    <row r="288" spans="2:12" ht="24.75" customHeight="1">
      <c r="B288" s="174" t="s">
        <v>617</v>
      </c>
      <c r="C288" s="174"/>
      <c r="D288" s="174"/>
      <c r="G288" s="175"/>
      <c r="H288" s="175"/>
      <c r="I288" s="176" t="s">
        <v>629</v>
      </c>
      <c r="J288" s="176"/>
      <c r="K288" s="149"/>
      <c r="L288" s="19"/>
    </row>
    <row r="289" spans="2:12">
      <c r="B289" s="150"/>
      <c r="C289" s="150"/>
      <c r="D289" s="150"/>
      <c r="E289" s="177" t="s">
        <v>615</v>
      </c>
      <c r="F289" s="177"/>
      <c r="G289" s="10"/>
      <c r="H289" s="10"/>
      <c r="I289" s="178" t="s">
        <v>616</v>
      </c>
      <c r="J289" s="178"/>
      <c r="K289" s="149"/>
      <c r="L289" s="19"/>
    </row>
    <row r="290" spans="2:12" ht="23.25" customHeight="1">
      <c r="B290" s="174" t="s">
        <v>628</v>
      </c>
      <c r="C290" s="174"/>
      <c r="D290" s="174"/>
      <c r="E290" s="151"/>
      <c r="F290" s="151"/>
      <c r="G290" s="151"/>
      <c r="H290" s="151"/>
      <c r="I290" s="148"/>
      <c r="J290" s="148"/>
      <c r="K290" s="149"/>
      <c r="L290" s="19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618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619</v>
      </c>
      <c r="E295" s="171"/>
      <c r="F295" s="171"/>
      <c r="G295" s="172"/>
      <c r="H295" s="172"/>
      <c r="I295" s="173"/>
    </row>
    <row r="296" spans="2:12" hidden="1">
      <c r="D296" s="152" t="s">
        <v>620</v>
      </c>
      <c r="E296" s="153"/>
      <c r="F296" s="153"/>
      <c r="G296" s="162"/>
      <c r="H296" s="162"/>
      <c r="I296" s="163"/>
    </row>
    <row r="297" spans="2:12" hidden="1">
      <c r="D297" s="152" t="s">
        <v>621</v>
      </c>
      <c r="E297" s="153"/>
      <c r="F297" s="153"/>
      <c r="G297" s="154"/>
      <c r="H297" s="154"/>
      <c r="I297" s="155"/>
    </row>
    <row r="298" spans="2:12" hidden="1">
      <c r="D298" s="152" t="s">
        <v>622</v>
      </c>
      <c r="E298" s="153"/>
      <c r="F298" s="153"/>
      <c r="G298" s="154"/>
      <c r="H298" s="154"/>
      <c r="I298" s="155"/>
    </row>
    <row r="299" spans="2:12" hidden="1">
      <c r="D299" s="152" t="s">
        <v>623</v>
      </c>
      <c r="E299" s="153"/>
      <c r="F299" s="153"/>
      <c r="G299" s="154"/>
      <c r="H299" s="154"/>
      <c r="I299" s="155"/>
    </row>
    <row r="300" spans="2:12" hidden="1">
      <c r="D300" s="152" t="s">
        <v>624</v>
      </c>
      <c r="E300" s="153"/>
      <c r="F300" s="153"/>
      <c r="G300" s="162"/>
      <c r="H300" s="162"/>
      <c r="I300" s="163"/>
    </row>
    <row r="301" spans="2:12" hidden="1">
      <c r="D301" s="152" t="s">
        <v>625</v>
      </c>
      <c r="E301" s="153"/>
      <c r="F301" s="153"/>
      <c r="G301" s="162"/>
      <c r="H301" s="162"/>
      <c r="I301" s="163"/>
    </row>
    <row r="302" spans="2:12" hidden="1">
      <c r="D302" s="152" t="s">
        <v>626</v>
      </c>
      <c r="E302" s="153"/>
      <c r="F302" s="153"/>
      <c r="G302" s="154"/>
      <c r="H302" s="154"/>
      <c r="I302" s="155"/>
    </row>
    <row r="303" spans="2:12" ht="15.75" hidden="1" thickBot="1">
      <c r="D303" s="156" t="s">
        <v>627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'0503723'!TR_30200300711_2340275208</vt:lpstr>
      <vt:lpstr>'0503723'!TR_30200300711_2340275209</vt:lpstr>
      <vt:lpstr>'0503723'!TR_30200300711_2340275210</vt:lpstr>
      <vt:lpstr>'0503723'!TR_30200300711_2340275212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2024-03-20T14:22:31Z</cp:lastPrinted>
  <dcterms:created xsi:type="dcterms:W3CDTF">2024-03-14T12:04:14Z</dcterms:created>
  <dcterms:modified xsi:type="dcterms:W3CDTF">2024-03-20T14:22:32Z</dcterms:modified>
</cp:coreProperties>
</file>